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bec\Documents\Moje dokumenty\rozpočet\2026\"/>
    </mc:Choice>
  </mc:AlternateContent>
  <bookViews>
    <workbookView xWindow="0" yWindow="0" windowWidth="14370" windowHeight="7515"/>
  </bookViews>
  <sheets>
    <sheet name="List1" sheetId="1" r:id="rId1"/>
    <sheet name="Lis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7" i="1" l="1"/>
  <c r="G82" i="1"/>
  <c r="G14" i="1"/>
  <c r="G72" i="1"/>
  <c r="G11" i="1"/>
  <c r="G69" i="1"/>
  <c r="G65" i="1"/>
  <c r="G8" i="1"/>
  <c r="G58" i="1"/>
  <c r="G48" i="1"/>
  <c r="G30" i="1"/>
  <c r="G22" i="1"/>
  <c r="G33" i="1"/>
  <c r="G37" i="1"/>
  <c r="G80" i="1" l="1"/>
  <c r="G78" i="1" l="1"/>
  <c r="G95" i="1" s="1"/>
  <c r="D107" i="1" l="1"/>
  <c r="G99" i="1"/>
  <c r="G101" i="1" s="1"/>
  <c r="D109" i="1" s="1"/>
  <c r="G5" i="1"/>
  <c r="G19" i="1" s="1"/>
  <c r="G97" i="1" s="1"/>
  <c r="D26" i="2" l="1"/>
  <c r="G20" i="2"/>
  <c r="G18" i="2"/>
  <c r="G6" i="2"/>
  <c r="G10" i="2" s="1"/>
  <c r="G16" i="2" l="1"/>
  <c r="G22" i="2" s="1"/>
  <c r="G103" i="1" l="1"/>
  <c r="D106" i="1"/>
  <c r="D108" i="1" s="1"/>
</calcChain>
</file>

<file path=xl/sharedStrings.xml><?xml version="1.0" encoding="utf-8"?>
<sst xmlns="http://schemas.openxmlformats.org/spreadsheetml/2006/main" count="130" uniqueCount="75">
  <si>
    <t>ODPA</t>
  </si>
  <si>
    <t>POL</t>
  </si>
  <si>
    <t>UZ</t>
  </si>
  <si>
    <t>MD</t>
  </si>
  <si>
    <t>příjmy</t>
  </si>
  <si>
    <t>výdaje</t>
  </si>
  <si>
    <t>Saldo</t>
  </si>
  <si>
    <t>bez ODPA</t>
  </si>
  <si>
    <t>celkem</t>
  </si>
  <si>
    <t>Příjmy celkem po změně</t>
  </si>
  <si>
    <t>Výdaje celkem po změně</t>
  </si>
  <si>
    <t>Finacování</t>
  </si>
  <si>
    <t>financování</t>
  </si>
  <si>
    <t>saldo</t>
  </si>
  <si>
    <t>Přijaté neinvestiční přijaté transfery ze SR</t>
  </si>
  <si>
    <t xml:space="preserve">Celkem financování </t>
  </si>
  <si>
    <t>IP</t>
  </si>
  <si>
    <t>Změna stavu krátkodob. Prostř. na b.ú.</t>
  </si>
  <si>
    <t>rozpočtové opatření č. 1/2026</t>
  </si>
  <si>
    <t>Vyvěšeno: 20 1. 2026</t>
  </si>
  <si>
    <t>Sňato: 31. 12. 2026</t>
  </si>
  <si>
    <t>Činnost místní správy</t>
  </si>
  <si>
    <t>rozpočtové opatření č. 4/2026</t>
  </si>
  <si>
    <t>Př. z odvodů za odnětí půdy ze  zem. půd. fondu dle z.</t>
  </si>
  <si>
    <t>Pitná voda</t>
  </si>
  <si>
    <t>studená voda</t>
  </si>
  <si>
    <t>Územní rozvoj</t>
  </si>
  <si>
    <t>Pozemky</t>
  </si>
  <si>
    <t>Ostatní činnosti k ochraně přírody a krajiny</t>
  </si>
  <si>
    <t>DDHM</t>
  </si>
  <si>
    <t>Mateřské školy</t>
  </si>
  <si>
    <t>Podlimitní technické zhodnocení</t>
  </si>
  <si>
    <t>Neinv. příspěvky zřízeným p.o.</t>
  </si>
  <si>
    <t>Platy</t>
  </si>
  <si>
    <t>Povinné poj. na veřejné zdravotní pojištění</t>
  </si>
  <si>
    <t>Změna stavu krátkodob. prostř. na b.ú.</t>
  </si>
  <si>
    <t>Povinné poj. na soc. zab. a přísp. na st. pol. zam.</t>
  </si>
  <si>
    <t>Vyvěšeno: 12. 10. 2026</t>
  </si>
  <si>
    <t>Prodej pozemků</t>
  </si>
  <si>
    <t>Neinv. transfery obcím</t>
  </si>
  <si>
    <t>Požární ochrana</t>
  </si>
  <si>
    <t>Pěstební činnost</t>
  </si>
  <si>
    <t>Silnice</t>
  </si>
  <si>
    <t>Zájmová činnost v kultuře</t>
  </si>
  <si>
    <t>Ostatní záležitosti kultury, církví a sděl. prostř.</t>
  </si>
  <si>
    <t>Sportovní zařízení ve vl. obce</t>
  </si>
  <si>
    <t>Bytové hospodářství</t>
  </si>
  <si>
    <t>Nebytové hospodářství</t>
  </si>
  <si>
    <t>Pohřebnictví</t>
  </si>
  <si>
    <t>Komunální služby</t>
  </si>
  <si>
    <t>Komunální služby a územní rozvoj j.n.</t>
  </si>
  <si>
    <t>Sběr a svoz ost. odpadů jiných než neb. a kom.</t>
  </si>
  <si>
    <t>Obecné příjmy a výdaje z fin. operací</t>
  </si>
  <si>
    <t>Příjmy z poskyt. sl., výrobků, prací...</t>
  </si>
  <si>
    <t>Příjem z pronájmu nebo pachtu</t>
  </si>
  <si>
    <t>Ostatní příjmy z vl. činnosti</t>
  </si>
  <si>
    <t>Příjem z úroků</t>
  </si>
  <si>
    <t>Ostatní osobní výdaje</t>
  </si>
  <si>
    <t>Drobný dlouhodobý hmotný majetek</t>
  </si>
  <si>
    <t>Nákup materiálu j.n.</t>
  </si>
  <si>
    <t>Pohonné hmoty a maziva</t>
  </si>
  <si>
    <t>Nákup ostatních služeb</t>
  </si>
  <si>
    <t>Služby el. komunikací</t>
  </si>
  <si>
    <t>Zpracování dat a služby souv. s inf. a kom. tech.</t>
  </si>
  <si>
    <t>Opravy a udržování</t>
  </si>
  <si>
    <t>Stroje, přístroje a zařízení</t>
  </si>
  <si>
    <t>Plyn</t>
  </si>
  <si>
    <t>Ochranné pomůcky</t>
  </si>
  <si>
    <t>El. energie</t>
  </si>
  <si>
    <t>Služby školení a vzdělávání</t>
  </si>
  <si>
    <t>Potraviny</t>
  </si>
  <si>
    <t>Konzultační, porandenské a právní služby</t>
  </si>
  <si>
    <t>Pohoštění</t>
  </si>
  <si>
    <t>Zaplacené sankce a odstupné</t>
  </si>
  <si>
    <t>úhrady sankcí jiným rozpočtům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</si>
</sst>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color theme="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3" fontId="2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3" fontId="3" fillId="0" borderId="1" xfId="0" applyNumberFormat="1" applyFont="1" applyBorder="1" applyAlignment="1">
      <alignment horizontal="right"/>
    </xf>
    <xf numFmtId="0" fontId="2" fillId="0" borderId="0" xfId="0" applyFont="1" applyAlignment="1">
      <alignment horizontal="center"/>
    </xf>
    <xf numFmtId="3" fontId="2" fillId="0" borderId="0" xfId="0" applyNumberFormat="1" applyFont="1" applyAlignment="1">
      <alignment horizontal="right"/>
    </xf>
    <xf numFmtId="0" fontId="2" fillId="0" borderId="1" xfId="0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3" fontId="2" fillId="0" borderId="0" xfId="0" applyNumberFormat="1" applyFont="1" applyAlignment="1">
      <alignment vertical="center"/>
    </xf>
    <xf numFmtId="3" fontId="4" fillId="0" borderId="1" xfId="0" applyNumberFormat="1" applyFont="1" applyBorder="1" applyAlignment="1">
      <alignment vertic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3" fontId="2" fillId="0" borderId="5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3" fontId="2" fillId="0" borderId="1" xfId="0" applyNumberFormat="1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3" fontId="2" fillId="0" borderId="6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3" fontId="7" fillId="0" borderId="0" xfId="0" applyNumberFormat="1" applyFont="1" applyAlignment="1">
      <alignment horizontal="right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3" fontId="4" fillId="0" borderId="5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4" fillId="0" borderId="0" xfId="0" applyNumberFormat="1" applyFont="1" applyAlignment="1">
      <alignment vertical="center"/>
    </xf>
    <xf numFmtId="3" fontId="4" fillId="0" borderId="0" xfId="0" applyNumberFormat="1" applyFont="1" applyAlignment="1">
      <alignment horizontal="right" vertical="center"/>
    </xf>
    <xf numFmtId="0" fontId="4" fillId="0" borderId="0" xfId="0" applyFont="1"/>
    <xf numFmtId="0" fontId="10" fillId="0" borderId="1" xfId="0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3" fontId="4" fillId="0" borderId="5" xfId="0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3" fontId="10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right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right" vertic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right"/>
    </xf>
    <xf numFmtId="3" fontId="4" fillId="0" borderId="7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right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3" fontId="4" fillId="0" borderId="0" xfId="0" applyNumberFormat="1" applyFont="1" applyBorder="1" applyAlignment="1">
      <alignment vertical="center"/>
    </xf>
    <xf numFmtId="3" fontId="4" fillId="0" borderId="0" xfId="0" applyNumberFormat="1" applyFont="1" applyBorder="1" applyAlignment="1">
      <alignment horizontal="right" vertical="center"/>
    </xf>
    <xf numFmtId="3" fontId="4" fillId="0" borderId="1" xfId="0" applyNumberFormat="1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2"/>
  <sheetViews>
    <sheetView tabSelected="1" topLeftCell="A94" workbookViewId="0">
      <selection activeCell="D120" sqref="D120"/>
    </sheetView>
  </sheetViews>
  <sheetFormatPr defaultRowHeight="12.75" x14ac:dyDescent="0.2"/>
  <cols>
    <col min="1" max="2" width="9.140625" style="39"/>
    <col min="3" max="3" width="60.28515625" style="39" bestFit="1" customWidth="1"/>
    <col min="4" max="4" width="10" style="39" bestFit="1" customWidth="1"/>
    <col min="5" max="5" width="9.140625" style="39"/>
    <col min="6" max="6" width="11.42578125" style="41" bestFit="1" customWidth="1"/>
    <col min="7" max="7" width="11.42578125" style="42" bestFit="1" customWidth="1"/>
    <col min="8" max="16384" width="9.140625" style="43"/>
  </cols>
  <sheetData>
    <row r="1" spans="1:7" ht="35.25" customHeight="1" x14ac:dyDescent="0.2">
      <c r="C1" s="40" t="s">
        <v>22</v>
      </c>
    </row>
    <row r="2" spans="1:7" ht="24.75" customHeight="1" x14ac:dyDescent="0.25">
      <c r="A2" s="44" t="s">
        <v>4</v>
      </c>
      <c r="B2" s="44"/>
      <c r="C2" s="44"/>
      <c r="D2" s="44"/>
      <c r="E2" s="44"/>
      <c r="F2" s="44"/>
      <c r="G2" s="44"/>
    </row>
    <row r="3" spans="1:7" x14ac:dyDescent="0.2">
      <c r="A3" s="32" t="s">
        <v>0</v>
      </c>
      <c r="B3" s="32" t="s">
        <v>1</v>
      </c>
      <c r="C3" s="33"/>
      <c r="D3" s="32" t="s">
        <v>2</v>
      </c>
      <c r="E3" s="32" t="s">
        <v>16</v>
      </c>
      <c r="F3" s="15"/>
      <c r="G3" s="30"/>
    </row>
    <row r="4" spans="1:7" x14ac:dyDescent="0.2">
      <c r="A4" s="32"/>
      <c r="B4" s="32"/>
      <c r="C4" s="45" t="s">
        <v>7</v>
      </c>
      <c r="D4" s="46"/>
      <c r="E4" s="32"/>
      <c r="F4" s="15"/>
      <c r="G4" s="30"/>
    </row>
    <row r="5" spans="1:7" x14ac:dyDescent="0.2">
      <c r="A5" s="32"/>
      <c r="B5" s="47">
        <v>1334</v>
      </c>
      <c r="C5" s="33" t="s">
        <v>23</v>
      </c>
      <c r="D5" s="46"/>
      <c r="E5" s="32"/>
      <c r="F5" s="15">
        <v>5000</v>
      </c>
      <c r="G5" s="48">
        <f>F5</f>
        <v>5000</v>
      </c>
    </row>
    <row r="6" spans="1:7" x14ac:dyDescent="0.2">
      <c r="A6" s="32"/>
      <c r="B6" s="47"/>
      <c r="C6" s="33" t="s">
        <v>26</v>
      </c>
      <c r="D6" s="46"/>
      <c r="E6" s="32"/>
      <c r="F6" s="15"/>
      <c r="G6" s="48"/>
    </row>
    <row r="7" spans="1:7" x14ac:dyDescent="0.2">
      <c r="A7" s="32"/>
      <c r="B7" s="47"/>
      <c r="C7" s="33" t="s">
        <v>47</v>
      </c>
      <c r="D7" s="46"/>
      <c r="E7" s="32"/>
      <c r="F7" s="15"/>
      <c r="G7" s="48"/>
    </row>
    <row r="8" spans="1:7" x14ac:dyDescent="0.2">
      <c r="A8" s="32"/>
      <c r="B8" s="47">
        <v>2111</v>
      </c>
      <c r="C8" s="33" t="s">
        <v>53</v>
      </c>
      <c r="D8" s="46"/>
      <c r="E8" s="32"/>
      <c r="F8" s="15">
        <v>-50000</v>
      </c>
      <c r="G8" s="49">
        <f>F8+F9</f>
        <v>0</v>
      </c>
    </row>
    <row r="9" spans="1:7" x14ac:dyDescent="0.2">
      <c r="A9" s="32"/>
      <c r="B9" s="47">
        <v>2132</v>
      </c>
      <c r="C9" s="33" t="s">
        <v>54</v>
      </c>
      <c r="D9" s="46"/>
      <c r="E9" s="32"/>
      <c r="F9" s="15">
        <v>50000</v>
      </c>
      <c r="G9" s="50"/>
    </row>
    <row r="10" spans="1:7" x14ac:dyDescent="0.2">
      <c r="A10" s="32"/>
      <c r="B10" s="47"/>
      <c r="C10" s="45" t="s">
        <v>49</v>
      </c>
      <c r="D10" s="46"/>
      <c r="E10" s="32"/>
      <c r="F10" s="15"/>
      <c r="G10" s="48"/>
    </row>
    <row r="11" spans="1:7" ht="12.75" customHeight="1" x14ac:dyDescent="0.2">
      <c r="A11" s="51">
        <v>3639</v>
      </c>
      <c r="B11" s="47">
        <v>2119</v>
      </c>
      <c r="C11" s="33" t="s">
        <v>55</v>
      </c>
      <c r="D11" s="46"/>
      <c r="E11" s="32"/>
      <c r="F11" s="15">
        <v>15000</v>
      </c>
      <c r="G11" s="49">
        <f>F11+F12</f>
        <v>1000000</v>
      </c>
    </row>
    <row r="12" spans="1:7" ht="12.75" customHeight="1" x14ac:dyDescent="0.2">
      <c r="A12" s="52"/>
      <c r="B12" s="47">
        <v>3111</v>
      </c>
      <c r="C12" s="33" t="s">
        <v>38</v>
      </c>
      <c r="D12" s="46"/>
      <c r="E12" s="32"/>
      <c r="F12" s="15">
        <v>985000</v>
      </c>
      <c r="G12" s="50"/>
    </row>
    <row r="13" spans="1:7" x14ac:dyDescent="0.2">
      <c r="A13" s="53"/>
      <c r="B13" s="47"/>
      <c r="C13" s="45" t="s">
        <v>51</v>
      </c>
      <c r="D13" s="46"/>
      <c r="E13" s="32"/>
      <c r="F13" s="15"/>
      <c r="G13" s="38"/>
    </row>
    <row r="14" spans="1:7" x14ac:dyDescent="0.2">
      <c r="A14" s="51">
        <v>3723</v>
      </c>
      <c r="B14" s="47">
        <v>2111</v>
      </c>
      <c r="C14" s="33" t="s">
        <v>53</v>
      </c>
      <c r="D14" s="46"/>
      <c r="E14" s="32"/>
      <c r="F14" s="15">
        <v>5000</v>
      </c>
      <c r="G14" s="49">
        <f>F14+F15</f>
        <v>0</v>
      </c>
    </row>
    <row r="15" spans="1:7" x14ac:dyDescent="0.2">
      <c r="A15" s="52"/>
      <c r="B15" s="32">
        <v>2119</v>
      </c>
      <c r="C15" s="33" t="s">
        <v>55</v>
      </c>
      <c r="D15" s="32"/>
      <c r="E15" s="32"/>
      <c r="F15" s="15">
        <v>-5000</v>
      </c>
      <c r="G15" s="50"/>
    </row>
    <row r="16" spans="1:7" x14ac:dyDescent="0.2">
      <c r="A16" s="53"/>
      <c r="B16" s="32"/>
      <c r="C16" s="45" t="s">
        <v>52</v>
      </c>
      <c r="D16" s="32"/>
      <c r="E16" s="32"/>
      <c r="F16" s="15"/>
      <c r="G16" s="38"/>
    </row>
    <row r="17" spans="1:7" x14ac:dyDescent="0.2">
      <c r="A17" s="53">
        <v>6310</v>
      </c>
      <c r="B17" s="32">
        <v>2141</v>
      </c>
      <c r="C17" s="33" t="s">
        <v>56</v>
      </c>
      <c r="D17" s="32"/>
      <c r="E17" s="32"/>
      <c r="F17" s="15">
        <v>10000</v>
      </c>
      <c r="G17" s="38">
        <f>F17</f>
        <v>10000</v>
      </c>
    </row>
    <row r="18" spans="1:7" x14ac:dyDescent="0.2">
      <c r="A18" s="53"/>
      <c r="B18" s="32"/>
      <c r="C18" s="33"/>
      <c r="D18" s="32"/>
      <c r="E18" s="32"/>
      <c r="F18" s="15"/>
      <c r="G18" s="38"/>
    </row>
    <row r="19" spans="1:7" x14ac:dyDescent="0.2">
      <c r="A19" s="32"/>
      <c r="B19" s="32"/>
      <c r="C19" s="33" t="s">
        <v>8</v>
      </c>
      <c r="D19" s="32"/>
      <c r="E19" s="32"/>
      <c r="F19" s="15"/>
      <c r="G19" s="30">
        <f>SUM(G5:G17)</f>
        <v>1015000</v>
      </c>
    </row>
    <row r="20" spans="1:7" ht="15.75" x14ac:dyDescent="0.25">
      <c r="A20" s="54" t="s">
        <v>5</v>
      </c>
      <c r="B20" s="55"/>
      <c r="C20" s="55"/>
      <c r="D20" s="55"/>
      <c r="E20" s="55"/>
      <c r="F20" s="55"/>
      <c r="G20" s="56"/>
    </row>
    <row r="21" spans="1:7" ht="12.75" customHeight="1" x14ac:dyDescent="0.25">
      <c r="A21" s="57"/>
      <c r="B21" s="57"/>
      <c r="C21" s="45" t="s">
        <v>41</v>
      </c>
      <c r="D21" s="57"/>
      <c r="E21" s="57"/>
      <c r="F21" s="58"/>
      <c r="G21" s="59"/>
    </row>
    <row r="22" spans="1:7" ht="12.75" customHeight="1" x14ac:dyDescent="0.2">
      <c r="A22" s="51">
        <v>1032</v>
      </c>
      <c r="B22" s="32">
        <v>5021</v>
      </c>
      <c r="C22" s="33" t="s">
        <v>57</v>
      </c>
      <c r="D22" s="32"/>
      <c r="E22" s="32"/>
      <c r="F22" s="15">
        <v>-200000</v>
      </c>
      <c r="G22" s="60">
        <f>F22+F23+F24+F25+F26+F27+F28</f>
        <v>0</v>
      </c>
    </row>
    <row r="23" spans="1:7" ht="12.75" customHeight="1" x14ac:dyDescent="0.2">
      <c r="A23" s="61"/>
      <c r="B23" s="32">
        <v>5137</v>
      </c>
      <c r="C23" s="33" t="s">
        <v>58</v>
      </c>
      <c r="D23" s="32"/>
      <c r="E23" s="32"/>
      <c r="F23" s="15">
        <v>100000</v>
      </c>
      <c r="G23" s="62"/>
    </row>
    <row r="24" spans="1:7" ht="12.75" customHeight="1" x14ac:dyDescent="0.2">
      <c r="A24" s="61"/>
      <c r="B24" s="32">
        <v>5139</v>
      </c>
      <c r="C24" s="33" t="s">
        <v>59</v>
      </c>
      <c r="D24" s="32"/>
      <c r="E24" s="32"/>
      <c r="F24" s="15">
        <v>100000</v>
      </c>
      <c r="G24" s="62"/>
    </row>
    <row r="25" spans="1:7" ht="12.75" customHeight="1" x14ac:dyDescent="0.2">
      <c r="A25" s="61"/>
      <c r="B25" s="32">
        <v>5156</v>
      </c>
      <c r="C25" s="33" t="s">
        <v>60</v>
      </c>
      <c r="D25" s="32"/>
      <c r="E25" s="32"/>
      <c r="F25" s="15">
        <v>100000</v>
      </c>
      <c r="G25" s="62"/>
    </row>
    <row r="26" spans="1:7" ht="12.75" customHeight="1" x14ac:dyDescent="0.2">
      <c r="A26" s="61"/>
      <c r="B26" s="32">
        <v>5169</v>
      </c>
      <c r="C26" s="33" t="s">
        <v>61</v>
      </c>
      <c r="D26" s="32"/>
      <c r="E26" s="32"/>
      <c r="F26" s="15">
        <v>-500000</v>
      </c>
      <c r="G26" s="62"/>
    </row>
    <row r="27" spans="1:7" ht="12.75" customHeight="1" x14ac:dyDescent="0.2">
      <c r="A27" s="61"/>
      <c r="B27" s="32">
        <v>5171</v>
      </c>
      <c r="C27" s="33" t="s">
        <v>64</v>
      </c>
      <c r="D27" s="32"/>
      <c r="E27" s="32"/>
      <c r="F27" s="15">
        <v>100000</v>
      </c>
      <c r="G27" s="62"/>
    </row>
    <row r="28" spans="1:7" ht="12.75" customHeight="1" x14ac:dyDescent="0.2">
      <c r="A28" s="52"/>
      <c r="B28" s="32">
        <v>6122</v>
      </c>
      <c r="C28" s="33" t="s">
        <v>65</v>
      </c>
      <c r="D28" s="32"/>
      <c r="E28" s="32"/>
      <c r="F28" s="15">
        <v>300000</v>
      </c>
      <c r="G28" s="63"/>
    </row>
    <row r="29" spans="1:7" ht="12.75" customHeight="1" x14ac:dyDescent="0.2">
      <c r="A29" s="64"/>
      <c r="B29" s="32"/>
      <c r="C29" s="45" t="s">
        <v>42</v>
      </c>
      <c r="D29" s="32"/>
      <c r="E29" s="32"/>
      <c r="F29" s="15"/>
      <c r="G29" s="65"/>
    </row>
    <row r="30" spans="1:7" ht="12.75" customHeight="1" x14ac:dyDescent="0.2">
      <c r="A30" s="51">
        <v>2212</v>
      </c>
      <c r="B30" s="32">
        <v>5139</v>
      </c>
      <c r="C30" s="33" t="s">
        <v>59</v>
      </c>
      <c r="D30" s="32"/>
      <c r="E30" s="32"/>
      <c r="F30" s="15">
        <v>10000</v>
      </c>
      <c r="G30" s="60">
        <f>F30+F31</f>
        <v>0</v>
      </c>
    </row>
    <row r="31" spans="1:7" ht="12.75" customHeight="1" x14ac:dyDescent="0.2">
      <c r="A31" s="52"/>
      <c r="B31" s="32">
        <v>5169</v>
      </c>
      <c r="C31" s="33" t="s">
        <v>61</v>
      </c>
      <c r="D31" s="32"/>
      <c r="E31" s="32"/>
      <c r="F31" s="15">
        <v>-10000</v>
      </c>
      <c r="G31" s="63"/>
    </row>
    <row r="32" spans="1:7" ht="12.75" customHeight="1" x14ac:dyDescent="0.2">
      <c r="A32" s="66"/>
      <c r="B32" s="32"/>
      <c r="C32" s="45" t="s">
        <v>24</v>
      </c>
      <c r="D32" s="32"/>
      <c r="E32" s="32"/>
      <c r="F32" s="15"/>
      <c r="G32" s="67"/>
    </row>
    <row r="33" spans="1:7" ht="12.75" customHeight="1" x14ac:dyDescent="0.2">
      <c r="A33" s="51">
        <v>2310</v>
      </c>
      <c r="B33" s="32">
        <v>5151</v>
      </c>
      <c r="C33" s="33" t="s">
        <v>25</v>
      </c>
      <c r="D33" s="32"/>
      <c r="E33" s="32"/>
      <c r="F33" s="15">
        <v>500000</v>
      </c>
      <c r="G33" s="49">
        <f>F33+F34+F35</f>
        <v>500000</v>
      </c>
    </row>
    <row r="34" spans="1:7" ht="12.75" customHeight="1" x14ac:dyDescent="0.2">
      <c r="A34" s="61"/>
      <c r="B34" s="32">
        <v>5169</v>
      </c>
      <c r="C34" s="33" t="s">
        <v>61</v>
      </c>
      <c r="D34" s="32"/>
      <c r="E34" s="32"/>
      <c r="F34" s="15">
        <v>-50000</v>
      </c>
      <c r="G34" s="68"/>
    </row>
    <row r="35" spans="1:7" ht="12.75" customHeight="1" x14ac:dyDescent="0.2">
      <c r="A35" s="52"/>
      <c r="B35" s="32">
        <v>5171</v>
      </c>
      <c r="C35" s="33" t="s">
        <v>64</v>
      </c>
      <c r="D35" s="32"/>
      <c r="E35" s="32"/>
      <c r="F35" s="15">
        <v>50000</v>
      </c>
      <c r="G35" s="50"/>
    </row>
    <row r="36" spans="1:7" ht="12.75" customHeight="1" x14ac:dyDescent="0.2">
      <c r="A36" s="47"/>
      <c r="B36" s="32"/>
      <c r="C36" s="45" t="s">
        <v>30</v>
      </c>
      <c r="D36" s="32"/>
      <c r="E36" s="32"/>
      <c r="F36" s="15"/>
      <c r="G36" s="48"/>
    </row>
    <row r="37" spans="1:7" ht="12.75" customHeight="1" x14ac:dyDescent="0.2">
      <c r="A37" s="51">
        <v>3111</v>
      </c>
      <c r="B37" s="32">
        <v>5011</v>
      </c>
      <c r="C37" s="33" t="s">
        <v>33</v>
      </c>
      <c r="D37" s="32"/>
      <c r="E37" s="32"/>
      <c r="F37" s="15">
        <v>30000</v>
      </c>
      <c r="G37" s="49">
        <f>F37+F38+F39+F40+F42+F43+F44+F45+F46+F41</f>
        <v>27000</v>
      </c>
    </row>
    <row r="38" spans="1:7" ht="12.75" customHeight="1" x14ac:dyDescent="0.2">
      <c r="A38" s="61"/>
      <c r="B38" s="32">
        <v>5031</v>
      </c>
      <c r="C38" s="33" t="s">
        <v>36</v>
      </c>
      <c r="D38" s="32"/>
      <c r="E38" s="32"/>
      <c r="F38" s="15">
        <v>4200</v>
      </c>
      <c r="G38" s="68"/>
    </row>
    <row r="39" spans="1:7" ht="12.75" customHeight="1" x14ac:dyDescent="0.2">
      <c r="A39" s="61"/>
      <c r="B39" s="32">
        <v>5032</v>
      </c>
      <c r="C39" s="33" t="s">
        <v>34</v>
      </c>
      <c r="D39" s="32"/>
      <c r="E39" s="32"/>
      <c r="F39" s="15">
        <v>2800</v>
      </c>
      <c r="G39" s="68"/>
    </row>
    <row r="40" spans="1:7" ht="12.75" customHeight="1" x14ac:dyDescent="0.2">
      <c r="A40" s="61"/>
      <c r="B40" s="32">
        <v>5123</v>
      </c>
      <c r="C40" s="33" t="s">
        <v>31</v>
      </c>
      <c r="D40" s="32"/>
      <c r="E40" s="32"/>
      <c r="F40" s="15">
        <v>50000</v>
      </c>
      <c r="G40" s="68"/>
    </row>
    <row r="41" spans="1:7" ht="12.75" customHeight="1" x14ac:dyDescent="0.2">
      <c r="A41" s="61"/>
      <c r="B41" s="32">
        <v>5137</v>
      </c>
      <c r="C41" s="33" t="s">
        <v>58</v>
      </c>
      <c r="D41" s="32"/>
      <c r="E41" s="32"/>
      <c r="F41" s="15">
        <v>-5000</v>
      </c>
      <c r="G41" s="68"/>
    </row>
    <row r="42" spans="1:7" ht="12.75" customHeight="1" x14ac:dyDescent="0.2">
      <c r="A42" s="61"/>
      <c r="B42" s="32">
        <v>5331</v>
      </c>
      <c r="C42" s="33" t="s">
        <v>32</v>
      </c>
      <c r="D42" s="32"/>
      <c r="E42" s="32"/>
      <c r="F42" s="15">
        <v>-60000</v>
      </c>
      <c r="G42" s="68"/>
    </row>
    <row r="43" spans="1:7" ht="12.75" customHeight="1" x14ac:dyDescent="0.2">
      <c r="A43" s="61"/>
      <c r="B43" s="32">
        <v>5162</v>
      </c>
      <c r="C43" s="33" t="s">
        <v>62</v>
      </c>
      <c r="D43" s="32"/>
      <c r="E43" s="32"/>
      <c r="F43" s="15">
        <v>5000</v>
      </c>
      <c r="G43" s="68"/>
    </row>
    <row r="44" spans="1:7" ht="12.75" customHeight="1" x14ac:dyDescent="0.2">
      <c r="A44" s="61"/>
      <c r="B44" s="32">
        <v>5168</v>
      </c>
      <c r="C44" s="33" t="s">
        <v>63</v>
      </c>
      <c r="D44" s="32"/>
      <c r="E44" s="32"/>
      <c r="F44" s="15">
        <v>10000</v>
      </c>
      <c r="G44" s="68"/>
    </row>
    <row r="45" spans="1:7" ht="12.75" customHeight="1" x14ac:dyDescent="0.2">
      <c r="A45" s="61"/>
      <c r="B45" s="32">
        <v>5169</v>
      </c>
      <c r="C45" s="33" t="s">
        <v>61</v>
      </c>
      <c r="D45" s="32"/>
      <c r="E45" s="32"/>
      <c r="F45" s="15">
        <v>-21000</v>
      </c>
      <c r="G45" s="68"/>
    </row>
    <row r="46" spans="1:7" ht="12.75" customHeight="1" x14ac:dyDescent="0.2">
      <c r="A46" s="52"/>
      <c r="B46" s="32">
        <v>5171</v>
      </c>
      <c r="C46" s="33" t="s">
        <v>64</v>
      </c>
      <c r="D46" s="32"/>
      <c r="E46" s="32"/>
      <c r="F46" s="15">
        <v>11000</v>
      </c>
      <c r="G46" s="50"/>
    </row>
    <row r="47" spans="1:7" ht="12.75" customHeight="1" x14ac:dyDescent="0.2">
      <c r="A47" s="53"/>
      <c r="B47" s="32"/>
      <c r="C47" s="45" t="s">
        <v>43</v>
      </c>
      <c r="D47" s="32"/>
      <c r="E47" s="32"/>
      <c r="F47" s="15"/>
      <c r="G47" s="38"/>
    </row>
    <row r="48" spans="1:7" ht="12.75" customHeight="1" x14ac:dyDescent="0.2">
      <c r="A48" s="51">
        <v>3392</v>
      </c>
      <c r="B48" s="32">
        <v>5011</v>
      </c>
      <c r="C48" s="33" t="s">
        <v>33</v>
      </c>
      <c r="D48" s="32"/>
      <c r="E48" s="32"/>
      <c r="F48" s="15">
        <v>-200000</v>
      </c>
      <c r="G48" s="49">
        <f>SUM(F48:F53)</f>
        <v>-255000</v>
      </c>
    </row>
    <row r="49" spans="1:7" ht="12.75" customHeight="1" x14ac:dyDescent="0.2">
      <c r="A49" s="61"/>
      <c r="B49" s="32">
        <v>5031</v>
      </c>
      <c r="C49" s="33" t="s">
        <v>36</v>
      </c>
      <c r="D49" s="32"/>
      <c r="E49" s="32"/>
      <c r="F49" s="15">
        <v>-50000</v>
      </c>
      <c r="G49" s="68"/>
    </row>
    <row r="50" spans="1:7" ht="12.75" customHeight="1" x14ac:dyDescent="0.2">
      <c r="A50" s="61"/>
      <c r="B50" s="32">
        <v>5032</v>
      </c>
      <c r="C50" s="33" t="s">
        <v>34</v>
      </c>
      <c r="D50" s="32"/>
      <c r="E50" s="32"/>
      <c r="F50" s="15">
        <v>-27000</v>
      </c>
      <c r="G50" s="68"/>
    </row>
    <row r="51" spans="1:7" ht="12.75" customHeight="1" x14ac:dyDescent="0.2">
      <c r="A51" s="61"/>
      <c r="B51" s="32">
        <v>5123</v>
      </c>
      <c r="C51" s="33" t="s">
        <v>31</v>
      </c>
      <c r="D51" s="32"/>
      <c r="E51" s="32"/>
      <c r="F51" s="15">
        <v>42000</v>
      </c>
      <c r="G51" s="68"/>
    </row>
    <row r="52" spans="1:7" ht="12.75" customHeight="1" x14ac:dyDescent="0.2">
      <c r="A52" s="61"/>
      <c r="B52" s="32">
        <v>5137</v>
      </c>
      <c r="C52" s="33" t="s">
        <v>58</v>
      </c>
      <c r="D52" s="32"/>
      <c r="E52" s="32"/>
      <c r="F52" s="15">
        <v>20000</v>
      </c>
      <c r="G52" s="68"/>
    </row>
    <row r="53" spans="1:7" ht="12.75" customHeight="1" x14ac:dyDescent="0.2">
      <c r="A53" s="52"/>
      <c r="B53" s="32">
        <v>5153</v>
      </c>
      <c r="C53" s="33" t="s">
        <v>66</v>
      </c>
      <c r="D53" s="32"/>
      <c r="E53" s="32"/>
      <c r="F53" s="15">
        <v>-40000</v>
      </c>
      <c r="G53" s="50"/>
    </row>
    <row r="54" spans="1:7" ht="12.75" customHeight="1" x14ac:dyDescent="0.2">
      <c r="A54" s="53"/>
      <c r="B54" s="32"/>
      <c r="C54" s="45" t="s">
        <v>44</v>
      </c>
      <c r="D54" s="32"/>
      <c r="E54" s="32"/>
      <c r="F54" s="15"/>
      <c r="G54" s="38"/>
    </row>
    <row r="55" spans="1:7" ht="12.75" customHeight="1" x14ac:dyDescent="0.2">
      <c r="A55" s="51">
        <v>3399</v>
      </c>
      <c r="B55" s="32">
        <v>5137</v>
      </c>
      <c r="C55" s="33" t="s">
        <v>58</v>
      </c>
      <c r="D55" s="32"/>
      <c r="E55" s="32"/>
      <c r="F55" s="15">
        <v>40000</v>
      </c>
      <c r="G55" s="49">
        <v>0</v>
      </c>
    </row>
    <row r="56" spans="1:7" ht="12.75" customHeight="1" x14ac:dyDescent="0.2">
      <c r="A56" s="52"/>
      <c r="B56" s="32">
        <v>5139</v>
      </c>
      <c r="C56" s="33" t="s">
        <v>59</v>
      </c>
      <c r="D56" s="32"/>
      <c r="E56" s="32"/>
      <c r="F56" s="15">
        <v>-40000</v>
      </c>
      <c r="G56" s="50"/>
    </row>
    <row r="57" spans="1:7" ht="12.75" customHeight="1" x14ac:dyDescent="0.2">
      <c r="A57" s="53"/>
      <c r="B57" s="32"/>
      <c r="C57" s="45" t="s">
        <v>45</v>
      </c>
      <c r="D57" s="32"/>
      <c r="E57" s="32"/>
      <c r="F57" s="15"/>
      <c r="G57" s="38"/>
    </row>
    <row r="58" spans="1:7" ht="12.75" customHeight="1" x14ac:dyDescent="0.2">
      <c r="A58" s="51">
        <v>3412</v>
      </c>
      <c r="B58" s="32">
        <v>5137</v>
      </c>
      <c r="C58" s="33" t="s">
        <v>58</v>
      </c>
      <c r="D58" s="32"/>
      <c r="E58" s="32"/>
      <c r="F58" s="15">
        <v>-10000</v>
      </c>
      <c r="G58" s="49">
        <f>F60+F59+F58</f>
        <v>0</v>
      </c>
    </row>
    <row r="59" spans="1:7" ht="12.75" customHeight="1" x14ac:dyDescent="0.2">
      <c r="A59" s="61"/>
      <c r="B59" s="32">
        <v>5139</v>
      </c>
      <c r="C59" s="33" t="s">
        <v>59</v>
      </c>
      <c r="D59" s="32"/>
      <c r="E59" s="32"/>
      <c r="F59" s="15">
        <v>15000</v>
      </c>
      <c r="G59" s="68"/>
    </row>
    <row r="60" spans="1:7" ht="12.75" customHeight="1" x14ac:dyDescent="0.2">
      <c r="A60" s="52"/>
      <c r="B60" s="32">
        <v>5169</v>
      </c>
      <c r="C60" s="33" t="s">
        <v>61</v>
      </c>
      <c r="D60" s="32"/>
      <c r="E60" s="32"/>
      <c r="F60" s="15">
        <v>-5000</v>
      </c>
      <c r="G60" s="50"/>
    </row>
    <row r="61" spans="1:7" ht="12.75" customHeight="1" x14ac:dyDescent="0.2">
      <c r="A61" s="53"/>
      <c r="B61" s="32"/>
      <c r="C61" s="45" t="s">
        <v>46</v>
      </c>
      <c r="D61" s="32"/>
      <c r="E61" s="32"/>
      <c r="F61" s="15"/>
      <c r="G61" s="38"/>
    </row>
    <row r="62" spans="1:7" ht="12.75" customHeight="1" x14ac:dyDescent="0.2">
      <c r="A62" s="51">
        <v>3612</v>
      </c>
      <c r="B62" s="32">
        <v>5137</v>
      </c>
      <c r="C62" s="33" t="s">
        <v>58</v>
      </c>
      <c r="D62" s="32"/>
      <c r="E62" s="32"/>
      <c r="F62" s="15">
        <v>15000</v>
      </c>
      <c r="G62" s="49">
        <v>0</v>
      </c>
    </row>
    <row r="63" spans="1:7" ht="12.75" customHeight="1" x14ac:dyDescent="0.2">
      <c r="A63" s="52"/>
      <c r="B63" s="32">
        <v>5139</v>
      </c>
      <c r="C63" s="33" t="s">
        <v>59</v>
      </c>
      <c r="D63" s="32"/>
      <c r="E63" s="32"/>
      <c r="F63" s="15">
        <v>-15000</v>
      </c>
      <c r="G63" s="50"/>
    </row>
    <row r="64" spans="1:7" ht="12.75" customHeight="1" x14ac:dyDescent="0.2">
      <c r="A64" s="53"/>
      <c r="B64" s="32"/>
      <c r="C64" s="45" t="s">
        <v>47</v>
      </c>
      <c r="D64" s="32"/>
      <c r="E64" s="32"/>
      <c r="F64" s="15"/>
      <c r="G64" s="38"/>
    </row>
    <row r="65" spans="1:7" ht="12.75" customHeight="1" x14ac:dyDescent="0.2">
      <c r="A65" s="51">
        <v>3613</v>
      </c>
      <c r="B65" s="32">
        <v>5011</v>
      </c>
      <c r="C65" s="33" t="s">
        <v>33</v>
      </c>
      <c r="D65" s="32"/>
      <c r="E65" s="32"/>
      <c r="F65" s="15">
        <v>320000</v>
      </c>
      <c r="G65" s="49">
        <f>F65+F66+F67</f>
        <v>430000</v>
      </c>
    </row>
    <row r="66" spans="1:7" ht="12.75" customHeight="1" x14ac:dyDescent="0.2">
      <c r="A66" s="61"/>
      <c r="B66" s="32">
        <v>5031</v>
      </c>
      <c r="C66" s="33" t="s">
        <v>36</v>
      </c>
      <c r="D66" s="32"/>
      <c r="E66" s="32"/>
      <c r="F66" s="15">
        <v>80000</v>
      </c>
      <c r="G66" s="68"/>
    </row>
    <row r="67" spans="1:7" ht="12.75" customHeight="1" x14ac:dyDescent="0.2">
      <c r="A67" s="52"/>
      <c r="B67" s="32">
        <v>5032</v>
      </c>
      <c r="C67" s="33" t="s">
        <v>34</v>
      </c>
      <c r="D67" s="32"/>
      <c r="E67" s="32"/>
      <c r="F67" s="15">
        <v>30000</v>
      </c>
      <c r="G67" s="50"/>
    </row>
    <row r="68" spans="1:7" ht="12.75" customHeight="1" x14ac:dyDescent="0.2">
      <c r="A68" s="53"/>
      <c r="B68" s="32"/>
      <c r="C68" s="45" t="s">
        <v>48</v>
      </c>
      <c r="D68" s="32"/>
      <c r="E68" s="32"/>
      <c r="F68" s="15"/>
      <c r="G68" s="38"/>
    </row>
    <row r="69" spans="1:7" ht="12.75" customHeight="1" x14ac:dyDescent="0.2">
      <c r="A69" s="51">
        <v>3632</v>
      </c>
      <c r="B69" s="32">
        <v>5137</v>
      </c>
      <c r="C69" s="33" t="s">
        <v>58</v>
      </c>
      <c r="D69" s="32"/>
      <c r="E69" s="32"/>
      <c r="F69" s="15">
        <v>5000</v>
      </c>
      <c r="G69" s="49">
        <f>F69+F70</f>
        <v>30000</v>
      </c>
    </row>
    <row r="70" spans="1:7" ht="12.75" customHeight="1" x14ac:dyDescent="0.2">
      <c r="A70" s="52"/>
      <c r="B70" s="32">
        <v>5139</v>
      </c>
      <c r="C70" s="33" t="s">
        <v>59</v>
      </c>
      <c r="D70" s="32"/>
      <c r="E70" s="32"/>
      <c r="F70" s="15">
        <v>25000</v>
      </c>
      <c r="G70" s="50"/>
    </row>
    <row r="71" spans="1:7" x14ac:dyDescent="0.2">
      <c r="A71" s="37"/>
      <c r="B71" s="37"/>
      <c r="C71" s="45" t="s">
        <v>50</v>
      </c>
      <c r="D71" s="37"/>
      <c r="E71" s="37"/>
      <c r="F71" s="15"/>
      <c r="G71" s="69"/>
    </row>
    <row r="72" spans="1:7" ht="12.75" customHeight="1" x14ac:dyDescent="0.2">
      <c r="A72" s="51">
        <v>3639</v>
      </c>
      <c r="B72" s="32">
        <v>5132</v>
      </c>
      <c r="C72" s="33" t="s">
        <v>67</v>
      </c>
      <c r="D72" s="32"/>
      <c r="E72" s="32"/>
      <c r="F72" s="15">
        <v>10000</v>
      </c>
      <c r="G72" s="49">
        <f>SUM(F72:F76)</f>
        <v>254000</v>
      </c>
    </row>
    <row r="73" spans="1:7" ht="12.75" customHeight="1" x14ac:dyDescent="0.2">
      <c r="A73" s="61"/>
      <c r="B73" s="32">
        <v>5137</v>
      </c>
      <c r="C73" s="33" t="s">
        <v>58</v>
      </c>
      <c r="D73" s="32"/>
      <c r="E73" s="32"/>
      <c r="F73" s="15">
        <v>11000</v>
      </c>
      <c r="G73" s="68"/>
    </row>
    <row r="74" spans="1:7" ht="12.75" customHeight="1" x14ac:dyDescent="0.2">
      <c r="A74" s="61"/>
      <c r="B74" s="32">
        <v>5154</v>
      </c>
      <c r="C74" s="33" t="s">
        <v>68</v>
      </c>
      <c r="D74" s="32"/>
      <c r="E74" s="32"/>
      <c r="F74" s="15">
        <v>-46000</v>
      </c>
      <c r="G74" s="68"/>
    </row>
    <row r="75" spans="1:7" ht="12.75" customHeight="1" x14ac:dyDescent="0.2">
      <c r="A75" s="61"/>
      <c r="B75" s="32">
        <v>5167</v>
      </c>
      <c r="C75" s="33" t="s">
        <v>69</v>
      </c>
      <c r="D75" s="32"/>
      <c r="E75" s="32"/>
      <c r="F75" s="15">
        <v>25000</v>
      </c>
      <c r="G75" s="68"/>
    </row>
    <row r="76" spans="1:7" ht="12.75" customHeight="1" x14ac:dyDescent="0.2">
      <c r="A76" s="52"/>
      <c r="B76" s="32">
        <v>6130</v>
      </c>
      <c r="C76" s="33" t="s">
        <v>27</v>
      </c>
      <c r="D76" s="32"/>
      <c r="E76" s="32"/>
      <c r="F76" s="15">
        <v>254000</v>
      </c>
      <c r="G76" s="50"/>
    </row>
    <row r="77" spans="1:7" x14ac:dyDescent="0.2">
      <c r="A77" s="70"/>
      <c r="B77" s="32"/>
      <c r="C77" s="45" t="s">
        <v>28</v>
      </c>
      <c r="D77" s="32"/>
      <c r="E77" s="32"/>
      <c r="F77" s="15"/>
      <c r="G77" s="30"/>
    </row>
    <row r="78" spans="1:7" x14ac:dyDescent="0.2">
      <c r="A78" s="71">
        <v>3749</v>
      </c>
      <c r="B78" s="32">
        <v>5137</v>
      </c>
      <c r="C78" s="33" t="s">
        <v>29</v>
      </c>
      <c r="D78" s="32"/>
      <c r="E78" s="32"/>
      <c r="F78" s="15">
        <v>13000</v>
      </c>
      <c r="G78" s="30">
        <f>F78</f>
        <v>13000</v>
      </c>
    </row>
    <row r="79" spans="1:7" x14ac:dyDescent="0.2">
      <c r="A79" s="71"/>
      <c r="B79" s="32"/>
      <c r="C79" s="33" t="s">
        <v>40</v>
      </c>
      <c r="D79" s="32"/>
      <c r="E79" s="32"/>
      <c r="F79" s="15"/>
      <c r="G79" s="30"/>
    </row>
    <row r="80" spans="1:7" x14ac:dyDescent="0.2">
      <c r="A80" s="71">
        <v>5512</v>
      </c>
      <c r="B80" s="32">
        <v>5321</v>
      </c>
      <c r="C80" s="33" t="s">
        <v>39</v>
      </c>
      <c r="D80" s="32"/>
      <c r="E80" s="32"/>
      <c r="F80" s="15">
        <v>30000</v>
      </c>
      <c r="G80" s="30">
        <f>F80</f>
        <v>30000</v>
      </c>
    </row>
    <row r="81" spans="1:7" x14ac:dyDescent="0.2">
      <c r="A81" s="70"/>
      <c r="B81" s="32"/>
      <c r="C81" s="45" t="s">
        <v>21</v>
      </c>
      <c r="D81" s="32"/>
      <c r="E81" s="32"/>
      <c r="F81" s="15"/>
      <c r="G81" s="30"/>
    </row>
    <row r="82" spans="1:7" x14ac:dyDescent="0.2">
      <c r="A82" s="51">
        <v>6171</v>
      </c>
      <c r="B82" s="32">
        <v>5123</v>
      </c>
      <c r="C82" s="33" t="s">
        <v>31</v>
      </c>
      <c r="D82" s="32"/>
      <c r="E82" s="32"/>
      <c r="F82" s="15">
        <v>30000</v>
      </c>
      <c r="G82" s="49">
        <f>SUM(F82:F93)</f>
        <v>62000</v>
      </c>
    </row>
    <row r="83" spans="1:7" x14ac:dyDescent="0.2">
      <c r="A83" s="52"/>
      <c r="B83" s="32">
        <v>5131</v>
      </c>
      <c r="C83" s="33" t="s">
        <v>70</v>
      </c>
      <c r="D83" s="32"/>
      <c r="E83" s="32"/>
      <c r="F83" s="15">
        <v>4000</v>
      </c>
      <c r="G83" s="68"/>
    </row>
    <row r="84" spans="1:7" x14ac:dyDescent="0.2">
      <c r="A84" s="53"/>
      <c r="B84" s="32">
        <v>5137</v>
      </c>
      <c r="C84" s="33" t="s">
        <v>58</v>
      </c>
      <c r="D84" s="32"/>
      <c r="E84" s="32"/>
      <c r="F84" s="15">
        <v>20000</v>
      </c>
      <c r="G84" s="68"/>
    </row>
    <row r="85" spans="1:7" x14ac:dyDescent="0.2">
      <c r="A85" s="53"/>
      <c r="B85" s="32">
        <v>5139</v>
      </c>
      <c r="C85" s="33" t="s">
        <v>59</v>
      </c>
      <c r="D85" s="32"/>
      <c r="E85" s="32"/>
      <c r="F85" s="15">
        <v>-50000</v>
      </c>
      <c r="G85" s="68"/>
    </row>
    <row r="86" spans="1:7" x14ac:dyDescent="0.2">
      <c r="A86" s="53"/>
      <c r="B86" s="32">
        <v>5153</v>
      </c>
      <c r="C86" s="33" t="s">
        <v>66</v>
      </c>
      <c r="D86" s="32"/>
      <c r="E86" s="32"/>
      <c r="F86" s="15">
        <v>-10000</v>
      </c>
      <c r="G86" s="68"/>
    </row>
    <row r="87" spans="1:7" x14ac:dyDescent="0.2">
      <c r="A87" s="53"/>
      <c r="B87" s="32">
        <v>5166</v>
      </c>
      <c r="C87" s="33" t="s">
        <v>71</v>
      </c>
      <c r="D87" s="32"/>
      <c r="E87" s="32"/>
      <c r="F87" s="15">
        <v>-10000</v>
      </c>
      <c r="G87" s="68"/>
    </row>
    <row r="88" spans="1:7" x14ac:dyDescent="0.2">
      <c r="A88" s="53"/>
      <c r="B88" s="32">
        <v>5168</v>
      </c>
      <c r="C88" s="33" t="s">
        <v>63</v>
      </c>
      <c r="D88" s="32"/>
      <c r="E88" s="32"/>
      <c r="F88" s="15">
        <v>100000</v>
      </c>
      <c r="G88" s="68"/>
    </row>
    <row r="89" spans="1:7" x14ac:dyDescent="0.2">
      <c r="A89" s="53"/>
      <c r="B89" s="32">
        <v>5169</v>
      </c>
      <c r="C89" s="33" t="s">
        <v>61</v>
      </c>
      <c r="D89" s="32"/>
      <c r="E89" s="32"/>
      <c r="F89" s="15">
        <v>-60000</v>
      </c>
      <c r="G89" s="68"/>
    </row>
    <row r="90" spans="1:7" x14ac:dyDescent="0.2">
      <c r="A90" s="53"/>
      <c r="B90" s="32">
        <v>5175</v>
      </c>
      <c r="C90" s="33" t="s">
        <v>72</v>
      </c>
      <c r="D90" s="32"/>
      <c r="E90" s="32"/>
      <c r="F90" s="15">
        <v>-10000</v>
      </c>
      <c r="G90" s="68"/>
    </row>
    <row r="91" spans="1:7" x14ac:dyDescent="0.2">
      <c r="A91" s="53"/>
      <c r="B91" s="32">
        <v>5191</v>
      </c>
      <c r="C91" s="33" t="s">
        <v>73</v>
      </c>
      <c r="D91" s="32"/>
      <c r="E91" s="32"/>
      <c r="F91" s="15">
        <v>10000</v>
      </c>
      <c r="G91" s="68"/>
    </row>
    <row r="92" spans="1:7" x14ac:dyDescent="0.2">
      <c r="A92" s="53"/>
      <c r="B92" s="32">
        <v>5321</v>
      </c>
      <c r="C92" s="33" t="s">
        <v>39</v>
      </c>
      <c r="D92" s="32"/>
      <c r="E92" s="32"/>
      <c r="F92" s="15">
        <v>28000</v>
      </c>
      <c r="G92" s="68"/>
    </row>
    <row r="93" spans="1:7" x14ac:dyDescent="0.2">
      <c r="A93" s="53"/>
      <c r="B93" s="32">
        <v>5363</v>
      </c>
      <c r="C93" s="33" t="s">
        <v>74</v>
      </c>
      <c r="D93" s="32"/>
      <c r="E93" s="32"/>
      <c r="F93" s="15">
        <v>10000</v>
      </c>
      <c r="G93" s="50"/>
    </row>
    <row r="94" spans="1:7" x14ac:dyDescent="0.2">
      <c r="A94" s="53"/>
      <c r="B94" s="32"/>
      <c r="C94" s="33"/>
      <c r="D94" s="32"/>
      <c r="E94" s="32"/>
      <c r="F94" s="15"/>
      <c r="G94" s="38"/>
    </row>
    <row r="95" spans="1:7" x14ac:dyDescent="0.2">
      <c r="A95" s="71"/>
      <c r="B95" s="32"/>
      <c r="C95" s="33" t="s">
        <v>8</v>
      </c>
      <c r="D95" s="32"/>
      <c r="E95" s="32"/>
      <c r="F95" s="15"/>
      <c r="G95" s="38">
        <f>G33+G72+G37+G78+G82+G80+G22+G30+G48+G55+G58+G62+G65+G69</f>
        <v>1091000</v>
      </c>
    </row>
    <row r="96" spans="1:7" x14ac:dyDescent="0.2">
      <c r="A96" s="32"/>
      <c r="B96" s="32"/>
      <c r="C96" s="33"/>
      <c r="D96" s="32"/>
      <c r="E96" s="32"/>
      <c r="F96" s="15"/>
      <c r="G96" s="30"/>
    </row>
    <row r="97" spans="1:7" x14ac:dyDescent="0.2">
      <c r="A97" s="32"/>
      <c r="B97" s="32"/>
      <c r="C97" s="33" t="s">
        <v>13</v>
      </c>
      <c r="D97" s="32"/>
      <c r="E97" s="32"/>
      <c r="F97" s="15"/>
      <c r="G97" s="30">
        <f>G19-G95</f>
        <v>-76000</v>
      </c>
    </row>
    <row r="98" spans="1:7" x14ac:dyDescent="0.2">
      <c r="A98" s="34" t="s">
        <v>12</v>
      </c>
      <c r="B98" s="35"/>
      <c r="C98" s="35"/>
      <c r="D98" s="35"/>
      <c r="E98" s="35"/>
      <c r="F98" s="35"/>
      <c r="G98" s="36"/>
    </row>
    <row r="99" spans="1:7" x14ac:dyDescent="0.2">
      <c r="A99" s="37"/>
      <c r="B99" s="32">
        <v>8115</v>
      </c>
      <c r="C99" s="33" t="s">
        <v>35</v>
      </c>
      <c r="D99" s="37"/>
      <c r="E99" s="37"/>
      <c r="F99" s="15">
        <v>76000</v>
      </c>
      <c r="G99" s="38">
        <f>F99</f>
        <v>76000</v>
      </c>
    </row>
    <row r="100" spans="1:7" x14ac:dyDescent="0.2">
      <c r="A100" s="32"/>
      <c r="B100" s="32"/>
      <c r="C100" s="33"/>
      <c r="D100" s="32"/>
      <c r="E100" s="32"/>
      <c r="F100" s="15"/>
      <c r="G100" s="30"/>
    </row>
    <row r="101" spans="1:7" x14ac:dyDescent="0.2">
      <c r="A101" s="32"/>
      <c r="B101" s="32"/>
      <c r="C101" s="33" t="s">
        <v>15</v>
      </c>
      <c r="D101" s="32"/>
      <c r="E101" s="32"/>
      <c r="F101" s="15"/>
      <c r="G101" s="30">
        <f>G99</f>
        <v>76000</v>
      </c>
    </row>
    <row r="102" spans="1:7" x14ac:dyDescent="0.2">
      <c r="A102" s="32"/>
      <c r="B102" s="32"/>
      <c r="C102" s="33"/>
      <c r="D102" s="32"/>
      <c r="E102" s="32"/>
      <c r="F102" s="15"/>
      <c r="G102" s="30"/>
    </row>
    <row r="103" spans="1:7" x14ac:dyDescent="0.2">
      <c r="A103" s="32"/>
      <c r="B103" s="32"/>
      <c r="C103" s="33" t="s">
        <v>6</v>
      </c>
      <c r="D103" s="32"/>
      <c r="E103" s="32"/>
      <c r="F103" s="15"/>
      <c r="G103" s="30">
        <f>G97+G101</f>
        <v>0</v>
      </c>
    </row>
    <row r="104" spans="1:7" x14ac:dyDescent="0.2">
      <c r="A104" s="72"/>
      <c r="B104" s="72"/>
      <c r="C104" s="73"/>
      <c r="D104" s="72"/>
      <c r="E104" s="72"/>
      <c r="F104" s="74"/>
      <c r="G104" s="75"/>
    </row>
    <row r="105" spans="1:7" x14ac:dyDescent="0.2">
      <c r="G105" s="31"/>
    </row>
    <row r="106" spans="1:7" ht="15" customHeight="1" x14ac:dyDescent="0.2">
      <c r="A106" s="43"/>
      <c r="B106" s="43"/>
      <c r="C106" s="33" t="s">
        <v>9</v>
      </c>
      <c r="D106" s="76">
        <f>G106+G19</f>
        <v>22344000</v>
      </c>
      <c r="E106" s="76"/>
      <c r="F106" s="76"/>
      <c r="G106" s="31">
        <v>21329000</v>
      </c>
    </row>
    <row r="107" spans="1:7" ht="15" customHeight="1" x14ac:dyDescent="0.2">
      <c r="A107" s="43"/>
      <c r="B107" s="43"/>
      <c r="C107" s="33" t="s">
        <v>10</v>
      </c>
      <c r="D107" s="76">
        <f>G107+G95</f>
        <v>19151000</v>
      </c>
      <c r="E107" s="76"/>
      <c r="F107" s="76"/>
      <c r="G107" s="31">
        <v>18060000</v>
      </c>
    </row>
    <row r="108" spans="1:7" ht="15" customHeight="1" x14ac:dyDescent="0.2">
      <c r="A108" s="43"/>
      <c r="B108" s="43"/>
      <c r="C108" s="33" t="s">
        <v>6</v>
      </c>
      <c r="D108" s="76">
        <f>D106-D107</f>
        <v>3193000</v>
      </c>
      <c r="E108" s="76"/>
      <c r="F108" s="76"/>
      <c r="G108" s="31"/>
    </row>
    <row r="109" spans="1:7" ht="15" customHeight="1" x14ac:dyDescent="0.2">
      <c r="A109" s="43"/>
      <c r="B109" s="43"/>
      <c r="C109" s="33" t="s">
        <v>11</v>
      </c>
      <c r="D109" s="76">
        <f>G109+G101</f>
        <v>-3193000</v>
      </c>
      <c r="E109" s="76"/>
      <c r="F109" s="76"/>
      <c r="G109" s="31">
        <v>-3269000</v>
      </c>
    </row>
    <row r="110" spans="1:7" x14ac:dyDescent="0.2">
      <c r="G110" s="31"/>
    </row>
    <row r="111" spans="1:7" x14ac:dyDescent="0.2">
      <c r="A111" s="43"/>
      <c r="B111" s="43"/>
      <c r="C111" s="39" t="s">
        <v>37</v>
      </c>
    </row>
    <row r="112" spans="1:7" x14ac:dyDescent="0.2">
      <c r="A112" s="43"/>
      <c r="B112" s="43"/>
      <c r="C112" s="39" t="s">
        <v>20</v>
      </c>
    </row>
  </sheetData>
  <mergeCells count="36">
    <mergeCell ref="A72:A76"/>
    <mergeCell ref="G72:G76"/>
    <mergeCell ref="A14:A15"/>
    <mergeCell ref="G14:G15"/>
    <mergeCell ref="A69:A70"/>
    <mergeCell ref="G8:G9"/>
    <mergeCell ref="G65:G67"/>
    <mergeCell ref="G62:G63"/>
    <mergeCell ref="A65:A67"/>
    <mergeCell ref="G69:G70"/>
    <mergeCell ref="A11:A12"/>
    <mergeCell ref="G11:G12"/>
    <mergeCell ref="A55:A56"/>
    <mergeCell ref="G55:G56"/>
    <mergeCell ref="G58:G60"/>
    <mergeCell ref="A58:A60"/>
    <mergeCell ref="A62:A63"/>
    <mergeCell ref="A2:G2"/>
    <mergeCell ref="A20:G20"/>
    <mergeCell ref="D106:F106"/>
    <mergeCell ref="D107:F107"/>
    <mergeCell ref="D108:F108"/>
    <mergeCell ref="A37:A46"/>
    <mergeCell ref="G37:G46"/>
    <mergeCell ref="A33:A35"/>
    <mergeCell ref="G33:G35"/>
    <mergeCell ref="A22:A28"/>
    <mergeCell ref="G22:G28"/>
    <mergeCell ref="A30:A31"/>
    <mergeCell ref="G30:G31"/>
    <mergeCell ref="A48:A53"/>
    <mergeCell ref="G48:G53"/>
    <mergeCell ref="D109:F109"/>
    <mergeCell ref="A98:G98"/>
    <mergeCell ref="A82:A83"/>
    <mergeCell ref="G82:G93"/>
  </mergeCells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workbookViewId="0">
      <selection activeCell="C13" sqref="C13"/>
    </sheetView>
  </sheetViews>
  <sheetFormatPr defaultRowHeight="12.75" x14ac:dyDescent="0.2"/>
  <cols>
    <col min="1" max="2" width="9.140625" style="8"/>
    <col min="3" max="3" width="60.28515625" style="8" bestFit="1" customWidth="1"/>
    <col min="4" max="4" width="10" style="8" bestFit="1" customWidth="1"/>
    <col min="5" max="5" width="9.140625" style="8"/>
    <col min="6" max="6" width="11.42578125" style="9" bestFit="1" customWidth="1"/>
    <col min="7" max="7" width="11.42578125" style="14" bestFit="1" customWidth="1"/>
    <col min="8" max="16384" width="9.140625" style="1"/>
  </cols>
  <sheetData>
    <row r="1" spans="1:7" ht="35.25" customHeight="1" x14ac:dyDescent="0.2">
      <c r="C1" s="19" t="s">
        <v>18</v>
      </c>
    </row>
    <row r="2" spans="1:7" ht="24.75" customHeight="1" x14ac:dyDescent="0.3">
      <c r="A2" s="27" t="s">
        <v>4</v>
      </c>
      <c r="B2" s="27"/>
      <c r="C2" s="27"/>
      <c r="D2" s="27"/>
      <c r="E2" s="27"/>
      <c r="F2" s="27"/>
      <c r="G2" s="27"/>
    </row>
    <row r="3" spans="1:7" x14ac:dyDescent="0.2">
      <c r="A3" s="2" t="s">
        <v>0</v>
      </c>
      <c r="B3" s="2" t="s">
        <v>1</v>
      </c>
      <c r="C3" s="3"/>
      <c r="D3" s="2" t="s">
        <v>2</v>
      </c>
      <c r="E3" s="2" t="s">
        <v>16</v>
      </c>
      <c r="F3" s="20" t="s">
        <v>3</v>
      </c>
      <c r="G3" s="11"/>
    </row>
    <row r="4" spans="1:7" x14ac:dyDescent="0.2">
      <c r="A4" s="2"/>
      <c r="B4" s="2"/>
      <c r="C4" s="6" t="s">
        <v>7</v>
      </c>
      <c r="D4" s="4"/>
      <c r="E4" s="2"/>
      <c r="F4" s="20"/>
      <c r="G4" s="11"/>
    </row>
    <row r="5" spans="1:7" x14ac:dyDescent="0.2">
      <c r="A5" s="2"/>
      <c r="B5" s="2"/>
      <c r="C5" s="6"/>
      <c r="D5" s="4"/>
      <c r="E5" s="2"/>
      <c r="F5" s="20"/>
      <c r="G5" s="11"/>
    </row>
    <row r="6" spans="1:7" x14ac:dyDescent="0.2">
      <c r="A6" s="2"/>
      <c r="B6" s="25">
        <v>4116</v>
      </c>
      <c r="C6" s="3" t="s">
        <v>14</v>
      </c>
      <c r="D6" s="4">
        <v>29014</v>
      </c>
      <c r="E6" s="2">
        <v>20478</v>
      </c>
      <c r="F6" s="5">
        <v>68000</v>
      </c>
      <c r="G6" s="28">
        <f>F6+F7</f>
        <v>72000</v>
      </c>
    </row>
    <row r="7" spans="1:7" x14ac:dyDescent="0.2">
      <c r="A7" s="2"/>
      <c r="B7" s="26"/>
      <c r="C7" s="3" t="s">
        <v>14</v>
      </c>
      <c r="D7" s="4">
        <v>29015</v>
      </c>
      <c r="E7" s="2">
        <v>20478</v>
      </c>
      <c r="F7" s="5">
        <v>4000</v>
      </c>
      <c r="G7" s="29"/>
    </row>
    <row r="8" spans="1:7" x14ac:dyDescent="0.2">
      <c r="A8" s="2"/>
      <c r="B8" s="10"/>
      <c r="C8" s="3"/>
      <c r="D8" s="13"/>
      <c r="E8" s="2"/>
      <c r="F8" s="5"/>
      <c r="G8" s="11"/>
    </row>
    <row r="9" spans="1:7" x14ac:dyDescent="0.2">
      <c r="A9" s="2"/>
      <c r="B9" s="2"/>
      <c r="C9" s="3"/>
      <c r="D9" s="2"/>
      <c r="E9" s="2"/>
      <c r="F9" s="5"/>
      <c r="G9" s="11"/>
    </row>
    <row r="10" spans="1:7" x14ac:dyDescent="0.2">
      <c r="A10" s="2"/>
      <c r="B10" s="2"/>
      <c r="C10" s="3" t="s">
        <v>8</v>
      </c>
      <c r="D10" s="2"/>
      <c r="E10" s="2"/>
      <c r="F10" s="7"/>
      <c r="G10" s="15">
        <f>SUM(G6:G9)</f>
        <v>72000</v>
      </c>
    </row>
    <row r="11" spans="1:7" x14ac:dyDescent="0.2">
      <c r="A11" s="22" t="s">
        <v>5</v>
      </c>
      <c r="B11" s="23"/>
      <c r="C11" s="23"/>
      <c r="D11" s="23"/>
      <c r="E11" s="23"/>
      <c r="F11" s="23"/>
      <c r="G11" s="24"/>
    </row>
    <row r="12" spans="1:7" x14ac:dyDescent="0.2">
      <c r="A12" s="17"/>
      <c r="B12" s="17"/>
      <c r="C12" s="6"/>
      <c r="D12" s="17"/>
      <c r="E12" s="17"/>
      <c r="F12" s="17"/>
      <c r="G12" s="16"/>
    </row>
    <row r="13" spans="1:7" x14ac:dyDescent="0.2">
      <c r="A13" s="10"/>
      <c r="B13" s="2"/>
      <c r="C13" s="3"/>
      <c r="D13" s="2"/>
      <c r="E13" s="2"/>
      <c r="F13" s="5"/>
      <c r="G13" s="11"/>
    </row>
    <row r="14" spans="1:7" x14ac:dyDescent="0.2">
      <c r="A14" s="12"/>
      <c r="B14" s="2"/>
      <c r="C14" s="3"/>
      <c r="D14" s="2"/>
      <c r="E14" s="2"/>
      <c r="F14" s="5"/>
      <c r="G14" s="11"/>
    </row>
    <row r="15" spans="1:7" x14ac:dyDescent="0.2">
      <c r="A15" s="2"/>
      <c r="B15" s="2"/>
      <c r="C15" s="3"/>
      <c r="D15" s="2"/>
      <c r="E15" s="2"/>
      <c r="F15" s="5"/>
      <c r="G15" s="11"/>
    </row>
    <row r="16" spans="1:7" x14ac:dyDescent="0.2">
      <c r="A16" s="2"/>
      <c r="B16" s="2"/>
      <c r="C16" s="3" t="s">
        <v>13</v>
      </c>
      <c r="D16" s="2"/>
      <c r="E16" s="2"/>
      <c r="F16" s="5"/>
      <c r="G16" s="11">
        <f>G10-G13</f>
        <v>72000</v>
      </c>
    </row>
    <row r="17" spans="1:7" x14ac:dyDescent="0.2">
      <c r="A17" s="22" t="s">
        <v>12</v>
      </c>
      <c r="B17" s="23"/>
      <c r="C17" s="23"/>
      <c r="D17" s="23"/>
      <c r="E17" s="23"/>
      <c r="F17" s="23"/>
      <c r="G17" s="24"/>
    </row>
    <row r="18" spans="1:7" x14ac:dyDescent="0.2">
      <c r="A18" s="17"/>
      <c r="B18" s="2">
        <v>8115</v>
      </c>
      <c r="C18" s="3" t="s">
        <v>17</v>
      </c>
      <c r="D18" s="17"/>
      <c r="E18" s="17"/>
      <c r="F18" s="5">
        <v>-72000</v>
      </c>
      <c r="G18" s="18">
        <f>F18</f>
        <v>-72000</v>
      </c>
    </row>
    <row r="19" spans="1:7" x14ac:dyDescent="0.2">
      <c r="A19" s="2"/>
      <c r="B19" s="2"/>
      <c r="C19" s="3"/>
      <c r="D19" s="2"/>
      <c r="E19" s="2"/>
      <c r="F19" s="5"/>
      <c r="G19" s="11"/>
    </row>
    <row r="20" spans="1:7" x14ac:dyDescent="0.2">
      <c r="A20" s="2"/>
      <c r="B20" s="2"/>
      <c r="C20" s="3" t="s">
        <v>15</v>
      </c>
      <c r="D20" s="2"/>
      <c r="E20" s="2"/>
      <c r="F20" s="5"/>
      <c r="G20" s="11">
        <f>G18</f>
        <v>-72000</v>
      </c>
    </row>
    <row r="21" spans="1:7" x14ac:dyDescent="0.2">
      <c r="A21" s="2"/>
      <c r="B21" s="2"/>
      <c r="C21" s="3"/>
      <c r="D21" s="2"/>
      <c r="E21" s="2"/>
      <c r="F21" s="5"/>
      <c r="G21" s="11"/>
    </row>
    <row r="22" spans="1:7" x14ac:dyDescent="0.2">
      <c r="A22" s="2"/>
      <c r="B22" s="2"/>
      <c r="C22" s="3" t="s">
        <v>6</v>
      </c>
      <c r="D22" s="2"/>
      <c r="E22" s="2"/>
      <c r="F22" s="5"/>
      <c r="G22" s="11">
        <f>G16+G20</f>
        <v>0</v>
      </c>
    </row>
    <row r="24" spans="1:7" ht="15" customHeight="1" x14ac:dyDescent="0.2">
      <c r="C24" s="3" t="s">
        <v>9</v>
      </c>
      <c r="D24" s="21">
        <v>20608000</v>
      </c>
      <c r="E24" s="21"/>
      <c r="F24" s="21"/>
    </row>
    <row r="25" spans="1:7" ht="15" customHeight="1" x14ac:dyDescent="0.2">
      <c r="C25" s="3" t="s">
        <v>10</v>
      </c>
      <c r="D25" s="21">
        <v>18005000</v>
      </c>
      <c r="E25" s="21"/>
      <c r="F25" s="21"/>
    </row>
    <row r="26" spans="1:7" ht="15" customHeight="1" x14ac:dyDescent="0.2">
      <c r="C26" s="3" t="s">
        <v>6</v>
      </c>
      <c r="D26" s="21">
        <f>D24-D25</f>
        <v>2603000</v>
      </c>
      <c r="E26" s="21"/>
      <c r="F26" s="21"/>
    </row>
    <row r="27" spans="1:7" ht="15" customHeight="1" x14ac:dyDescent="0.2">
      <c r="C27" s="3" t="s">
        <v>11</v>
      </c>
      <c r="D27" s="21">
        <v>-2603000</v>
      </c>
      <c r="E27" s="21"/>
      <c r="F27" s="21"/>
    </row>
    <row r="29" spans="1:7" x14ac:dyDescent="0.2">
      <c r="C29" s="8" t="s">
        <v>19</v>
      </c>
    </row>
    <row r="30" spans="1:7" x14ac:dyDescent="0.2">
      <c r="C30" s="8" t="s">
        <v>20</v>
      </c>
    </row>
  </sheetData>
  <mergeCells count="9">
    <mergeCell ref="D25:F25"/>
    <mergeCell ref="D26:F26"/>
    <mergeCell ref="D27:F27"/>
    <mergeCell ref="A2:G2"/>
    <mergeCell ref="B6:B7"/>
    <mergeCell ref="G6:G7"/>
    <mergeCell ref="A11:G11"/>
    <mergeCell ref="A17:G17"/>
    <mergeCell ref="D24:F24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Obec</dc:creator>
  <cp:lastModifiedBy>Obec</cp:lastModifiedBy>
  <cp:lastPrinted>2026-10-16T08:56:41Z</cp:lastPrinted>
  <dcterms:created xsi:type="dcterms:W3CDTF">2017-06-15T06:27:31Z</dcterms:created>
  <dcterms:modified xsi:type="dcterms:W3CDTF">2026-10-16T08:57:56Z</dcterms:modified>
</cp:coreProperties>
</file>